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Users\AGCMADB\Desktop\gara_manut_ufficiale\"/>
    </mc:Choice>
  </mc:AlternateContent>
  <xr:revisionPtr revIDLastSave="0" documentId="13_ncr:1_{FFD78AD4-824D-4C8A-A783-6349FB5F257F}" xr6:coauthVersionLast="36" xr6:coauthVersionMax="36" xr10:uidLastSave="{00000000-0000-0000-0000-000000000000}"/>
  <bookViews>
    <workbookView xWindow="32760" yWindow="6030" windowWidth="15480" windowHeight="6090" tabRatio="579" xr2:uid="{00000000-000D-0000-FFFF-FFFF00000000}"/>
  </bookViews>
  <sheets>
    <sheet name="Offerta_economica" sheetId="2" r:id="rId1"/>
  </sheets>
  <calcPr calcId="191029"/>
</workbook>
</file>

<file path=xl/calcChain.xml><?xml version="1.0" encoding="utf-8"?>
<calcChain xmlns="http://schemas.openxmlformats.org/spreadsheetml/2006/main">
  <c r="C65" i="2" l="1"/>
  <c r="D61" i="2"/>
  <c r="E61" i="2"/>
  <c r="E49" i="2"/>
  <c r="E48" i="2"/>
  <c r="E47" i="2"/>
  <c r="E46" i="2"/>
  <c r="E45" i="2"/>
  <c r="E44" i="2"/>
  <c r="E43" i="2"/>
  <c r="E42" i="2"/>
  <c r="G36" i="2"/>
  <c r="G35" i="2"/>
  <c r="C31" i="2"/>
  <c r="E31" i="2"/>
  <c r="G34" i="2"/>
  <c r="G33" i="2"/>
  <c r="G28" i="2"/>
  <c r="C25" i="2"/>
  <c r="G22" i="2"/>
  <c r="G21" i="2"/>
  <c r="G20" i="2"/>
  <c r="C16" i="2"/>
  <c r="G19" i="2"/>
  <c r="G18" i="2"/>
  <c r="D11" i="2"/>
  <c r="D10" i="2"/>
  <c r="D9" i="2"/>
  <c r="D8" i="2"/>
  <c r="D7" i="2"/>
  <c r="D6" i="2"/>
  <c r="D5" i="2"/>
  <c r="E39" i="2"/>
  <c r="E16" i="2"/>
  <c r="C63" i="2"/>
  <c r="D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Gabriele Mezzacapo</author>
  </authors>
  <commentList>
    <comment ref="C5" authorId="0" shapeId="0" xr:uid="{00000000-0006-0000-0000-000001000000}">
      <text>
        <r>
          <rPr>
            <b/>
            <sz val="10"/>
            <color indexed="8"/>
            <rFont val="Tahoma"/>
            <family val="2"/>
          </rPr>
          <t>Immettere qui il prezzo unitario in euro, max due decimali, offerto per l'elemento di fornitura Giorno Persona Capo Progetto</t>
        </r>
      </text>
    </comment>
    <comment ref="C6" authorId="0" shapeId="0" xr:uid="{00000000-0006-0000-0000-000002000000}">
      <text>
        <r>
          <rPr>
            <b/>
            <sz val="10"/>
            <color indexed="8"/>
            <rFont val="Tahoma"/>
            <family val="2"/>
          </rPr>
          <t>Immettere qui il prezzo unitario in euro, max due decimali, offerto per l'elemento di fornitura Giorno Persona IT Architect Senior</t>
        </r>
      </text>
    </comment>
    <comment ref="C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Immettere qui il prezzo unitario in euro, max due decimali, offerto per l'elemento di fornitura Giorno Persona Sistemista Senior (sicurezza)</t>
        </r>
      </text>
    </comment>
    <comment ref="C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Immettere qui il prezzo unitario in euro, max due decimali, offerto per l'elemento di fornitura Giorno Persona Sistemista Senior (reti)</t>
        </r>
      </text>
    </comment>
    <comment ref="C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Immettere qui il prezzo unitario in euro, max due decimali, offerto per l'elemento di fornitura Giorno Persona Sistemista Senior (sistemi)</t>
        </r>
      </text>
    </comment>
    <comment ref="C10" authorId="0" shapeId="0" xr:uid="{00000000-0006-0000-0000-000006000000}">
      <text>
        <r>
          <rPr>
            <b/>
            <sz val="10"/>
            <color indexed="8"/>
            <rFont val="Tahoma"/>
            <family val="2"/>
          </rPr>
          <t>Immettere qui il prezzo unitario in euro, max due decimali, offerto per l'elemento di fornitura Giorno Persona Tecnico Hardware Senior</t>
        </r>
      </text>
    </comment>
    <comment ref="C11" authorId="0" shapeId="0" xr:uid="{00000000-0006-0000-0000-000007000000}">
      <text>
        <r>
          <rPr>
            <b/>
            <sz val="10"/>
            <color indexed="8"/>
            <rFont val="Tahoma"/>
            <family val="2"/>
          </rPr>
          <t>Immettere qui il prezzo unitario in euro, max due decimali, offerto per l'elemento di fornitura Giorno Persona Tecnico Hardware Senior</t>
        </r>
      </text>
    </comment>
  </commentList>
</comments>
</file>

<file path=xl/sharedStrings.xml><?xml version="1.0" encoding="utf-8"?>
<sst xmlns="http://schemas.openxmlformats.org/spreadsheetml/2006/main" count="92" uniqueCount="64">
  <si>
    <t>SEZIONE 1: Tariffe unitarie</t>
  </si>
  <si>
    <t>Unità di misura</t>
  </si>
  <si>
    <t>Figura professionale</t>
  </si>
  <si>
    <t xml:space="preserve">Tariffa unitaria </t>
  </si>
  <si>
    <t>Note</t>
  </si>
  <si>
    <t>Giorno Persona</t>
  </si>
  <si>
    <t xml:space="preserve">SEZIONE 2: Prezzi complessivi delle attività oggetto di fornitura e prezzo globale offerto </t>
  </si>
  <si>
    <t>Servizio</t>
  </si>
  <si>
    <t>Prezzo Complessivo</t>
  </si>
  <si>
    <t xml:space="preserve">Servizio </t>
  </si>
  <si>
    <t>Quantità in giorni persona</t>
  </si>
  <si>
    <t>Percentuale di utilizzo (mix) indicata nel Capitolato tecnico</t>
  </si>
  <si>
    <t xml:space="preserve">Base d'asta:  </t>
  </si>
  <si>
    <t>Firma:</t>
  </si>
  <si>
    <t>Capo progetto</t>
  </si>
  <si>
    <t>Massimale per Servizio</t>
  </si>
  <si>
    <t>Giornate Totali</t>
  </si>
  <si>
    <t>Somma dei Prezzi Complessivi/Prezzo Globale Offerto</t>
  </si>
  <si>
    <t>IT Architect Senior</t>
  </si>
  <si>
    <t>Sistemista Senior  (sicurezza)</t>
  </si>
  <si>
    <t>Sistemista Senior (reti)</t>
  </si>
  <si>
    <t>Sistemista Senior (sistemi)</t>
  </si>
  <si>
    <t>Gestione dispositivi di informatica d'utente</t>
  </si>
  <si>
    <t>Supporto specialistico</t>
  </si>
  <si>
    <t xml:space="preserve">Canone annuale unitario </t>
  </si>
  <si>
    <t>Volumi</t>
  </si>
  <si>
    <t>Manutenzione hardware</t>
  </si>
  <si>
    <t>Stampanti per Etichette</t>
  </si>
  <si>
    <t>Proiettori</t>
  </si>
  <si>
    <t>Scanner</t>
  </si>
  <si>
    <t>Massimale per servizio</t>
  </si>
  <si>
    <t>Prezzo complessivo</t>
  </si>
  <si>
    <t>in alternativa</t>
  </si>
  <si>
    <t>(Firma in caso di accettazione)</t>
  </si>
  <si>
    <t>AGCM</t>
  </si>
  <si>
    <t xml:space="preserve">Gara per l’affidamento dei servizi di assistenza e presidio Sistema Informativo dell’Autorità Garante della Concorrenza e del Mercato
</t>
  </si>
  <si>
    <t>Assistente Tecnico HW Senior</t>
  </si>
  <si>
    <t>Assistente Tecnico HW Junior</t>
  </si>
  <si>
    <t>Servizi di Conduzione progetti tecnologici</t>
  </si>
  <si>
    <t xml:space="preserve">Tecnico hardware senior </t>
  </si>
  <si>
    <t xml:space="preserve">Tecnico hardware junior </t>
  </si>
  <si>
    <t>L'impresa , in caso di aggiudicazione, si impegna a formulare una proposta di riassunzione, almeno alle medesime condizioni economiche e giuridiche, nei confronti delle 2 RISORSE che attualmente svolgono le attività relative al servizio di Gestione dispositivi di informatica d'utente,  e quindi a mettere a disposizione dell’Amministrazione le suddette risorse.</t>
  </si>
  <si>
    <t xml:space="preserve">L'impresa, in caso di aggiudicazione si impegna a mettere a disposizione dell'Autorità le 2 RISORSE professionali che attualmente svolgono le attività relative al servizio di Gestione dispositivi di informatica d'utente. </t>
  </si>
  <si>
    <t xml:space="preserve">L'impresa, in caso di aggiudicazione si impegna a mettere a disposizione dell'Autorità la RISORSA SENIOR che attualmente svolge le attività relative al servizio di Gestione dispositivi di informatica d'utente. </t>
  </si>
  <si>
    <t>L'impresa , in caso di aggiudicazione, si impegna a formulare una proposta di riassunzione, almeno alle medesime condizioni economiche e giuridiche, nei confronti della RISORSA SENIOR che attualmente svolge le attività relative al servizio di Gestione dispositivi di informatica d'utente,  e quindi a mettere a disposizione dell’Amministrazione la suddetta risorsa.</t>
  </si>
  <si>
    <r>
      <rPr>
        <b/>
        <sz val="12"/>
        <color indexed="18"/>
        <rFont val="Arial"/>
        <family val="2"/>
      </rPr>
      <t>Impegno per risorsa professionale</t>
    </r>
    <r>
      <rPr>
        <b/>
        <sz val="11"/>
        <color indexed="18"/>
        <rFont val="Arial"/>
        <family val="2"/>
      </rPr>
      <t xml:space="preserve"> (</t>
    </r>
    <r>
      <rPr>
        <b/>
        <i/>
        <sz val="11"/>
        <color indexed="18"/>
        <rFont val="Arial"/>
        <family val="2"/>
      </rPr>
      <t>sottoscrivere in corrispondenza dell'opzione prescelta)</t>
    </r>
  </si>
  <si>
    <t>LE CATEGORIE DEVONO ESSERE QUELLE DELLA TAB 3 DEL CAPITOLATO</t>
  </si>
  <si>
    <t>Monitor</t>
  </si>
  <si>
    <t>Notebook</t>
  </si>
  <si>
    <t>Stampanti laser b/n</t>
  </si>
  <si>
    <t>Stampanti laser a colori</t>
  </si>
  <si>
    <t>Stampanti a getto d’inchiostro</t>
  </si>
  <si>
    <t>Webcam</t>
  </si>
  <si>
    <t>CED</t>
  </si>
  <si>
    <t>Server</t>
  </si>
  <si>
    <t>MSA</t>
  </si>
  <si>
    <t>Rack completi</t>
  </si>
  <si>
    <t>Tape Library IBM</t>
  </si>
  <si>
    <t>Barracuda (bilanciatore)</t>
  </si>
  <si>
    <t>Switch HP</t>
  </si>
  <si>
    <t>Apparati di videoconferenza (voce unica per sistema composto da apparati indicati in Appendice 3)</t>
  </si>
  <si>
    <t>PC Desktop</t>
  </si>
  <si>
    <t>Classe apparati</t>
  </si>
  <si>
    <t>(*) Comprensive  di euro 25.000,00  per le 60 giornate/uomo con erogazione a consumo di cui a pag. 11 e 12 del Capitolato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</si>
</sst>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\ #,##0.00;\-&quot;€&quot;\ #,##0.00"/>
    <numFmt numFmtId="165" formatCode="_-* #,##0.00_-;\-* #,##0.00_-;_-* &quot;-&quot;??_-;_-@_-"/>
    <numFmt numFmtId="166" formatCode="_-&quot;€ &quot;* #,##0.00_-;&quot;-€ &quot;* #,##0.00_-;_-&quot;€ &quot;* \-??_-;_-@_-"/>
    <numFmt numFmtId="167" formatCode="_-* #,##0.00_-;\-* #,##0.00_-;_-* \-??_-;_-@_-"/>
    <numFmt numFmtId="168" formatCode="&quot;€ &quot;#,##0.00;&quot;-€ &quot;#,##0.00"/>
    <numFmt numFmtId="169" formatCode="_-* #,##0_-;\-* #,##0_-;_-* \-??_-;_-@_-"/>
    <numFmt numFmtId="170" formatCode="&quot;€&quot;\ #,##0.00"/>
  </numFmts>
  <fonts count="17" x14ac:knownFonts="1">
    <font>
      <sz val="1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i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10"/>
      <color indexed="8"/>
      <name val="Tahoma"/>
      <family val="2"/>
    </font>
    <font>
      <b/>
      <i/>
      <sz val="12"/>
      <color indexed="18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81"/>
      <name val="Tahoma"/>
      <family val="2"/>
    </font>
    <font>
      <b/>
      <i/>
      <sz val="11"/>
      <color indexed="18"/>
      <name val="Arial"/>
      <family val="2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166" fontId="10" fillId="0" borderId="0" applyFill="0" applyBorder="0" applyAlignment="0" applyProtection="0"/>
    <xf numFmtId="167" fontId="10" fillId="0" borderId="0" applyFill="0" applyBorder="0" applyAlignment="0" applyProtection="0"/>
  </cellStyleXfs>
  <cellXfs count="118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168" fontId="6" fillId="3" borderId="1" xfId="0" applyNumberFormat="1" applyFont="1" applyFill="1" applyBorder="1" applyAlignment="1" applyProtection="1">
      <alignment vertical="center"/>
      <protection hidden="1"/>
    </xf>
    <xf numFmtId="170" fontId="4" fillId="4" borderId="2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 wrapText="1"/>
      <protection hidden="1"/>
    </xf>
    <xf numFmtId="169" fontId="6" fillId="2" borderId="0" xfId="2" applyNumberFormat="1" applyFont="1" applyFill="1" applyBorder="1" applyAlignment="1" applyProtection="1">
      <alignment vertical="center"/>
      <protection hidden="1"/>
    </xf>
    <xf numFmtId="168" fontId="1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169" fontId="6" fillId="2" borderId="1" xfId="2" applyNumberFormat="1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0" fontId="1" fillId="2" borderId="1" xfId="0" applyNumberFormat="1" applyFont="1" applyFill="1" applyBorder="1" applyAlignment="1" applyProtection="1">
      <alignment vertical="center"/>
      <protection hidden="1"/>
    </xf>
    <xf numFmtId="10" fontId="1" fillId="2" borderId="0" xfId="0" applyNumberFormat="1" applyFont="1" applyFill="1" applyBorder="1" applyAlignment="1" applyProtection="1">
      <alignment vertical="center"/>
      <protection hidden="1"/>
    </xf>
    <xf numFmtId="168" fontId="12" fillId="2" borderId="0" xfId="0" applyNumberFormat="1" applyFont="1" applyFill="1" applyBorder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vertical="center"/>
      <protection hidden="1"/>
    </xf>
    <xf numFmtId="165" fontId="1" fillId="2" borderId="5" xfId="0" applyNumberFormat="1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10" fontId="1" fillId="2" borderId="0" xfId="2" applyNumberFormat="1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167" fontId="1" fillId="2" borderId="0" xfId="0" applyNumberFormat="1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168" fontId="4" fillId="2" borderId="7" xfId="0" applyNumberFormat="1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6" fillId="2" borderId="16" xfId="0" applyFont="1" applyFill="1" applyBorder="1" applyAlignment="1" applyProtection="1">
      <alignment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164" fontId="6" fillId="5" borderId="19" xfId="0" applyNumberFormat="1" applyFont="1" applyFill="1" applyBorder="1" applyAlignment="1" applyProtection="1">
      <alignment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10" fontId="1" fillId="2" borderId="2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10" fontId="1" fillId="2" borderId="22" xfId="0" applyNumberFormat="1" applyFont="1" applyFill="1" applyBorder="1" applyAlignment="1" applyProtection="1">
      <alignment vertical="center"/>
      <protection hidden="1"/>
    </xf>
    <xf numFmtId="10" fontId="1" fillId="2" borderId="23" xfId="0" applyNumberFormat="1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165" fontId="1" fillId="2" borderId="15" xfId="0" applyNumberFormat="1" applyFont="1" applyFill="1" applyBorder="1" applyAlignment="1" applyProtection="1">
      <alignment vertical="center"/>
      <protection hidden="1"/>
    </xf>
    <xf numFmtId="0" fontId="6" fillId="2" borderId="24" xfId="0" applyFont="1" applyFill="1" applyBorder="1" applyAlignment="1" applyProtection="1">
      <alignment vertical="center"/>
      <protection hidden="1"/>
    </xf>
    <xf numFmtId="164" fontId="6" fillId="5" borderId="25" xfId="0" applyNumberFormat="1" applyFont="1" applyFill="1" applyBorder="1" applyAlignment="1" applyProtection="1">
      <alignment vertical="center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7" xfId="0" applyFont="1" applyFill="1" applyBorder="1" applyAlignment="1" applyProtection="1">
      <alignment vertical="center"/>
      <protection hidden="1"/>
    </xf>
    <xf numFmtId="10" fontId="1" fillId="2" borderId="26" xfId="0" applyNumberFormat="1" applyFont="1" applyFill="1" applyBorder="1" applyAlignment="1" applyProtection="1">
      <alignment vertical="center"/>
      <protection hidden="1"/>
    </xf>
    <xf numFmtId="0" fontId="6" fillId="2" borderId="28" xfId="0" applyFont="1" applyFill="1" applyBorder="1" applyAlignment="1" applyProtection="1">
      <alignment vertical="center"/>
      <protection hidden="1"/>
    </xf>
    <xf numFmtId="10" fontId="1" fillId="2" borderId="29" xfId="0" applyNumberFormat="1" applyFont="1" applyFill="1" applyBorder="1" applyAlignment="1" applyProtection="1">
      <alignment vertical="center"/>
      <protection hidden="1"/>
    </xf>
    <xf numFmtId="0" fontId="6" fillId="2" borderId="30" xfId="0" applyFont="1" applyFill="1" applyBorder="1" applyAlignment="1" applyProtection="1">
      <alignment vertical="center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169" fontId="6" fillId="2" borderId="22" xfId="2" applyNumberFormat="1" applyFont="1" applyFill="1" applyBorder="1" applyAlignment="1" applyProtection="1">
      <alignment vertical="center"/>
      <protection hidden="1"/>
    </xf>
    <xf numFmtId="168" fontId="6" fillId="3" borderId="22" xfId="0" applyNumberFormat="1" applyFont="1" applyFill="1" applyBorder="1" applyAlignment="1" applyProtection="1">
      <alignment vertical="center"/>
      <protection hidden="1"/>
    </xf>
    <xf numFmtId="164" fontId="6" fillId="5" borderId="32" xfId="0" applyNumberFormat="1" applyFont="1" applyFill="1" applyBorder="1" applyAlignment="1" applyProtection="1">
      <alignment vertical="center"/>
      <protection hidden="1"/>
    </xf>
    <xf numFmtId="168" fontId="12" fillId="2" borderId="33" xfId="0" applyNumberFormat="1" applyFont="1" applyFill="1" applyBorder="1" applyAlignment="1" applyProtection="1">
      <alignment vertical="center"/>
      <protection hidden="1"/>
    </xf>
    <xf numFmtId="0" fontId="6" fillId="2" borderId="34" xfId="0" applyFont="1" applyFill="1" applyBorder="1" applyAlignment="1" applyProtection="1">
      <alignment horizontal="left" vertical="center" wrapText="1"/>
      <protection hidden="1"/>
    </xf>
    <xf numFmtId="168" fontId="12" fillId="2" borderId="20" xfId="0" applyNumberFormat="1" applyFont="1" applyFill="1" applyBorder="1" applyAlignment="1" applyProtection="1">
      <alignment vertical="center"/>
      <protection hidden="1"/>
    </xf>
    <xf numFmtId="0" fontId="6" fillId="2" borderId="35" xfId="0" applyFont="1" applyFill="1" applyBorder="1" applyAlignment="1" applyProtection="1">
      <alignment horizontal="left" vertical="center" wrapText="1"/>
      <protection hidden="1"/>
    </xf>
    <xf numFmtId="0" fontId="6" fillId="2" borderId="36" xfId="0" applyFont="1" applyFill="1" applyBorder="1" applyAlignment="1" applyProtection="1">
      <alignment horizontal="left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164" fontId="6" fillId="5" borderId="40" xfId="0" applyNumberFormat="1" applyFont="1" applyFill="1" applyBorder="1" applyAlignment="1" applyProtection="1">
      <alignment horizontal="center" vertical="center"/>
      <protection hidden="1"/>
    </xf>
    <xf numFmtId="168" fontId="6" fillId="3" borderId="41" xfId="0" applyNumberFormat="1" applyFont="1" applyFill="1" applyBorder="1" applyAlignment="1" applyProtection="1">
      <alignment vertical="center"/>
      <protection hidden="1"/>
    </xf>
    <xf numFmtId="0" fontId="13" fillId="2" borderId="36" xfId="0" applyFont="1" applyFill="1" applyBorder="1" applyAlignment="1" applyProtection="1">
      <alignment vertical="center"/>
      <protection hidden="1"/>
    </xf>
    <xf numFmtId="49" fontId="6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" fillId="2" borderId="42" xfId="0" applyNumberFormat="1" applyFont="1" applyFill="1" applyBorder="1" applyAlignment="1" applyProtection="1">
      <alignment horizontal="left" vertical="center" wrapText="1"/>
      <protection hidden="1"/>
    </xf>
    <xf numFmtId="168" fontId="6" fillId="0" borderId="6" xfId="2" applyNumberFormat="1" applyFont="1" applyFill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hidden="1"/>
    </xf>
    <xf numFmtId="165" fontId="1" fillId="2" borderId="2" xfId="0" applyNumberFormat="1" applyFont="1" applyFill="1" applyBorder="1" applyAlignment="1" applyProtection="1">
      <alignment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168" fontId="16" fillId="2" borderId="0" xfId="0" applyNumberFormat="1" applyFont="1" applyFill="1" applyBorder="1" applyAlignment="1" applyProtection="1">
      <alignment vertical="center" wrapText="1"/>
      <protection hidden="1"/>
    </xf>
    <xf numFmtId="0" fontId="6" fillId="2" borderId="44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45" xfId="0" applyFont="1" applyFill="1" applyBorder="1" applyAlignment="1" applyProtection="1">
      <alignment horizontal="center" vertical="center" wrapText="1"/>
      <protection hidden="1"/>
    </xf>
    <xf numFmtId="0" fontId="6" fillId="2" borderId="46" xfId="0" applyFont="1" applyFill="1" applyBorder="1" applyAlignment="1" applyProtection="1">
      <alignment horizontal="center" vertical="center" wrapText="1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0" fontId="4" fillId="6" borderId="48" xfId="0" applyFont="1" applyFill="1" applyBorder="1" applyAlignment="1" applyProtection="1">
      <alignment horizontal="center" vertical="center"/>
      <protection hidden="1"/>
    </xf>
    <xf numFmtId="0" fontId="4" fillId="6" borderId="49" xfId="0" applyFont="1" applyFill="1" applyBorder="1" applyAlignment="1" applyProtection="1">
      <alignment horizontal="center" vertical="center"/>
      <protection hidden="1"/>
    </xf>
    <xf numFmtId="0" fontId="4" fillId="6" borderId="50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horizontal="center" vertical="center"/>
      <protection hidden="1"/>
    </xf>
    <xf numFmtId="0" fontId="6" fillId="2" borderId="52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8" xfId="0" applyFont="1" applyFill="1" applyBorder="1" applyAlignment="1" applyProtection="1">
      <alignment horizontal="left" vertical="center" wrapText="1"/>
      <protection hidden="1"/>
    </xf>
    <xf numFmtId="0" fontId="6" fillId="2" borderId="53" xfId="0" applyFont="1" applyFill="1" applyBorder="1" applyAlignment="1" applyProtection="1">
      <alignment horizontal="center" vertical="center" wrapText="1"/>
      <protection hidden="1"/>
    </xf>
    <xf numFmtId="0" fontId="6" fillId="2" borderId="54" xfId="0" applyFont="1" applyFill="1" applyBorder="1" applyAlignment="1" applyProtection="1">
      <alignment horizontal="center" vertical="center" wrapText="1"/>
      <protection hidden="1"/>
    </xf>
    <xf numFmtId="0" fontId="6" fillId="2" borderId="55" xfId="0" applyFont="1" applyFill="1" applyBorder="1" applyAlignment="1" applyProtection="1">
      <alignment horizontal="center" vertical="center" wrapText="1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left" vertical="center" wrapText="1"/>
      <protection hidden="1"/>
    </xf>
    <xf numFmtId="0" fontId="6" fillId="2" borderId="57" xfId="0" applyFont="1" applyFill="1" applyBorder="1" applyAlignment="1" applyProtection="1">
      <alignment horizontal="left" vertical="center" wrapText="1"/>
      <protection hidden="1"/>
    </xf>
  </cellXfs>
  <cellStyles count="3">
    <cellStyle name="Euro" xfId="1" xr:uid="{00000000-0005-0000-0000-000000000000}"/>
    <cellStyle name="Migliaia" xfId="2" builtinId="3"/>
    <cellStyle name="Normale" xfId="0" builtinId="0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75</xdr:row>
      <xdr:rowOff>38100</xdr:rowOff>
    </xdr:from>
    <xdr:to>
      <xdr:col>1</xdr:col>
      <xdr:colOff>1095375</xdr:colOff>
      <xdr:row>77</xdr:row>
      <xdr:rowOff>47625</xdr:rowOff>
    </xdr:to>
    <xdr:sp macro="" textlink="">
      <xdr:nvSpPr>
        <xdr:cNvPr id="2223" name="Rectangle 66">
          <a:extLst>
            <a:ext uri="{FF2B5EF4-FFF2-40B4-BE49-F238E27FC236}">
              <a16:creationId xmlns:a16="http://schemas.microsoft.com/office/drawing/2014/main" id="{3582FA7C-868F-47D3-BC76-2BC6CF60D907}"/>
            </a:ext>
          </a:extLst>
        </xdr:cNvPr>
        <xdr:cNvSpPr>
          <a:spLocks noChangeArrowheads="1"/>
        </xdr:cNvSpPr>
      </xdr:nvSpPr>
      <xdr:spPr bwMode="auto">
        <a:xfrm>
          <a:off x="47625" y="24498300"/>
          <a:ext cx="3467100" cy="4095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72</xdr:row>
      <xdr:rowOff>628650</xdr:rowOff>
    </xdr:from>
    <xdr:to>
      <xdr:col>3</xdr:col>
      <xdr:colOff>933450</xdr:colOff>
      <xdr:row>72</xdr:row>
      <xdr:rowOff>1028700</xdr:rowOff>
    </xdr:to>
    <xdr:sp macro="" textlink="">
      <xdr:nvSpPr>
        <xdr:cNvPr id="2224" name="Rectangle 66">
          <a:extLst>
            <a:ext uri="{FF2B5EF4-FFF2-40B4-BE49-F238E27FC236}">
              <a16:creationId xmlns:a16="http://schemas.microsoft.com/office/drawing/2014/main" id="{B4D88347-2D14-41FA-B6AC-39CB398A250F}"/>
            </a:ext>
          </a:extLst>
        </xdr:cNvPr>
        <xdr:cNvSpPr>
          <a:spLocks noChangeArrowheads="1"/>
        </xdr:cNvSpPr>
      </xdr:nvSpPr>
      <xdr:spPr bwMode="auto">
        <a:xfrm>
          <a:off x="6115050" y="23069550"/>
          <a:ext cx="3295650" cy="4000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66</xdr:row>
      <xdr:rowOff>476250</xdr:rowOff>
    </xdr:from>
    <xdr:to>
      <xdr:col>3</xdr:col>
      <xdr:colOff>828675</xdr:colOff>
      <xdr:row>66</xdr:row>
      <xdr:rowOff>895350</xdr:rowOff>
    </xdr:to>
    <xdr:sp macro="" textlink="">
      <xdr:nvSpPr>
        <xdr:cNvPr id="2225" name="Rectangle 66">
          <a:extLst>
            <a:ext uri="{FF2B5EF4-FFF2-40B4-BE49-F238E27FC236}">
              <a16:creationId xmlns:a16="http://schemas.microsoft.com/office/drawing/2014/main" id="{CFBD75E0-6EB3-4AEE-A7F4-351508A7D4E8}"/>
            </a:ext>
          </a:extLst>
        </xdr:cNvPr>
        <xdr:cNvSpPr>
          <a:spLocks noChangeArrowheads="1"/>
        </xdr:cNvSpPr>
      </xdr:nvSpPr>
      <xdr:spPr bwMode="auto">
        <a:xfrm>
          <a:off x="6048375" y="18602325"/>
          <a:ext cx="3257550" cy="4191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68</xdr:row>
      <xdr:rowOff>571500</xdr:rowOff>
    </xdr:from>
    <xdr:to>
      <xdr:col>3</xdr:col>
      <xdr:colOff>866775</xdr:colOff>
      <xdr:row>68</xdr:row>
      <xdr:rowOff>1038225</xdr:rowOff>
    </xdr:to>
    <xdr:sp macro="" textlink="">
      <xdr:nvSpPr>
        <xdr:cNvPr id="2226" name="Rectangle 66">
          <a:extLst>
            <a:ext uri="{FF2B5EF4-FFF2-40B4-BE49-F238E27FC236}">
              <a16:creationId xmlns:a16="http://schemas.microsoft.com/office/drawing/2014/main" id="{730FDA48-CF28-4EBE-8C63-672CD636CB20}"/>
            </a:ext>
          </a:extLst>
        </xdr:cNvPr>
        <xdr:cNvSpPr>
          <a:spLocks noChangeArrowheads="1"/>
        </xdr:cNvSpPr>
      </xdr:nvSpPr>
      <xdr:spPr bwMode="auto">
        <a:xfrm>
          <a:off x="6048375" y="20221575"/>
          <a:ext cx="3295650" cy="4667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70</xdr:row>
      <xdr:rowOff>0</xdr:rowOff>
    </xdr:from>
    <xdr:to>
      <xdr:col>3</xdr:col>
      <xdr:colOff>876300</xdr:colOff>
      <xdr:row>70</xdr:row>
      <xdr:rowOff>523875</xdr:rowOff>
    </xdr:to>
    <xdr:sp macro="" textlink="">
      <xdr:nvSpPr>
        <xdr:cNvPr id="2227" name="Rectangle 66">
          <a:extLst>
            <a:ext uri="{FF2B5EF4-FFF2-40B4-BE49-F238E27FC236}">
              <a16:creationId xmlns:a16="http://schemas.microsoft.com/office/drawing/2014/main" id="{DC55B88B-9B34-4D8E-AAA8-70EFE96BA506}"/>
            </a:ext>
          </a:extLst>
        </xdr:cNvPr>
        <xdr:cNvSpPr>
          <a:spLocks noChangeArrowheads="1"/>
        </xdr:cNvSpPr>
      </xdr:nvSpPr>
      <xdr:spPr bwMode="auto">
        <a:xfrm>
          <a:off x="6076950" y="21316950"/>
          <a:ext cx="3276600" cy="5238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IV78"/>
  <sheetViews>
    <sheetView tabSelected="1" topLeftCell="A12" zoomScale="68" zoomScaleNormal="68" workbookViewId="0">
      <selection activeCell="C42" sqref="C42"/>
    </sheetView>
  </sheetViews>
  <sheetFormatPr defaultColWidth="9.28515625" defaultRowHeight="14.25" x14ac:dyDescent="0.2"/>
  <cols>
    <col min="1" max="1" width="36.28515625" style="4" customWidth="1"/>
    <col min="2" max="2" width="51.28515625" style="4" customWidth="1"/>
    <col min="3" max="3" width="39.5703125" style="4" customWidth="1"/>
    <col min="4" max="4" width="25.7109375" style="4" customWidth="1"/>
    <col min="5" max="5" width="78.28515625" style="4" customWidth="1"/>
    <col min="6" max="6" width="3" style="4" customWidth="1"/>
    <col min="7" max="7" width="22.42578125" style="4" hidden="1" customWidth="1"/>
    <col min="8" max="8" width="8.28515625" style="5" customWidth="1"/>
    <col min="9" max="9" width="9.28515625" style="5"/>
    <col min="10" max="10" width="0.42578125" style="5" customWidth="1"/>
    <col min="11" max="11" width="2.42578125" style="5" customWidth="1"/>
    <col min="12" max="16384" width="9.28515625" style="5"/>
  </cols>
  <sheetData>
    <row r="1" spans="1:7" ht="36.75" customHeight="1" x14ac:dyDescent="0.2">
      <c r="A1" s="101" t="s">
        <v>34</v>
      </c>
      <c r="B1" s="102"/>
      <c r="C1" s="103"/>
      <c r="D1" s="47"/>
      <c r="E1" s="47"/>
      <c r="F1" s="47"/>
      <c r="G1" s="48"/>
    </row>
    <row r="2" spans="1:7" ht="78.75" customHeight="1" x14ac:dyDescent="0.2">
      <c r="A2" s="6"/>
      <c r="B2" s="104" t="s">
        <v>35</v>
      </c>
      <c r="C2" s="104"/>
      <c r="D2" s="104"/>
      <c r="E2" s="104"/>
      <c r="F2" s="104"/>
      <c r="G2" s="105"/>
    </row>
    <row r="3" spans="1:7" s="10" customFormat="1" ht="24" customHeight="1" x14ac:dyDescent="0.2">
      <c r="A3" s="7" t="s">
        <v>0</v>
      </c>
      <c r="B3" s="8"/>
      <c r="C3" s="8"/>
      <c r="D3" s="8"/>
      <c r="E3" s="8"/>
      <c r="F3" s="8"/>
      <c r="G3" s="9"/>
    </row>
    <row r="4" spans="1:7" ht="23.25" customHeight="1" x14ac:dyDescent="0.2">
      <c r="A4" s="46" t="s">
        <v>1</v>
      </c>
      <c r="B4" s="11" t="s">
        <v>2</v>
      </c>
      <c r="C4" s="12" t="s">
        <v>3</v>
      </c>
      <c r="D4" s="13" t="s">
        <v>4</v>
      </c>
      <c r="E4" s="1"/>
      <c r="F4" s="1"/>
      <c r="G4" s="49" t="s">
        <v>16</v>
      </c>
    </row>
    <row r="5" spans="1:7" ht="19.5" customHeight="1" x14ac:dyDescent="0.2">
      <c r="A5" s="106" t="s">
        <v>5</v>
      </c>
      <c r="B5" s="15" t="s">
        <v>14</v>
      </c>
      <c r="C5" s="90">
        <v>0</v>
      </c>
      <c r="D5" s="1" t="str">
        <f>IF(TYPE(C5)=1,IF(OR(ROUNDDOWN(C5,2)&lt;&gt;C5,C5&lt;=0)," Immettere un valore numerico positivo con al massimo due decimali"," "),"Immettere un valore numerico positivo con al massimo due decimali")</f>
        <v xml:space="preserve"> Immettere un valore numerico positivo con al massimo due decimali</v>
      </c>
      <c r="E5" s="1"/>
      <c r="F5" s="1"/>
      <c r="G5" s="50">
        <v>20</v>
      </c>
    </row>
    <row r="6" spans="1:7" ht="19.5" customHeight="1" x14ac:dyDescent="0.2">
      <c r="A6" s="107"/>
      <c r="B6" s="15" t="s">
        <v>18</v>
      </c>
      <c r="C6" s="90">
        <v>0</v>
      </c>
      <c r="D6" s="1" t="str">
        <f>IF(TYPE(C6)=1,IF(OR(ROUNDDOWN(C6,2)&lt;&gt;C6,C6&lt;=0)," Immettere un valore numerico positivo con al massimo due decimali"," "),"Immettere un valore numerico positivo con al massimo due decimali")</f>
        <v xml:space="preserve"> Immettere un valore numerico positivo con al massimo due decimali</v>
      </c>
      <c r="E6" s="23"/>
      <c r="F6" s="1"/>
      <c r="G6" s="50">
        <v>224</v>
      </c>
    </row>
    <row r="7" spans="1:7" ht="19.5" customHeight="1" x14ac:dyDescent="0.2">
      <c r="A7" s="107"/>
      <c r="B7" s="15" t="s">
        <v>19</v>
      </c>
      <c r="C7" s="90">
        <v>0</v>
      </c>
      <c r="D7" s="1" t="str">
        <f>IF(TYPE(C7)=1,IF(OR(ROUNDDOWN(C7,2)&lt;&gt;C7,C7&lt;=0)," Immettere un valore numerico positivo con al massimo due decimali"," "),"Immettere un valore numerico positivo con al massimo due decimali")</f>
        <v xml:space="preserve"> Immettere un valore numerico positivo con al massimo due decimali</v>
      </c>
      <c r="E7" s="23"/>
      <c r="F7" s="1"/>
      <c r="G7" s="50">
        <v>122</v>
      </c>
    </row>
    <row r="8" spans="1:7" ht="19.5" customHeight="1" x14ac:dyDescent="0.2">
      <c r="A8" s="107"/>
      <c r="B8" s="15" t="s">
        <v>20</v>
      </c>
      <c r="C8" s="90">
        <v>0</v>
      </c>
      <c r="D8" s="1" t="str">
        <f>IF(TYPE(C8)=1,IF(OR(ROUNDDOWN(C8,2)&lt;&gt;C8,C8&lt;=0)," Immettere un valore numerico positivo con al massimo due decimali"," "),"Immettere un valore numerico positivo con al massimo due decimali")</f>
        <v xml:space="preserve"> Immettere un valore numerico positivo con al massimo due decimali</v>
      </c>
      <c r="E8" s="23"/>
      <c r="F8" s="1"/>
      <c r="G8" s="50">
        <v>122</v>
      </c>
    </row>
    <row r="9" spans="1:7" ht="19.5" customHeight="1" x14ac:dyDescent="0.2">
      <c r="A9" s="107"/>
      <c r="B9" s="15" t="s">
        <v>21</v>
      </c>
      <c r="C9" s="90">
        <v>0</v>
      </c>
      <c r="D9" s="1" t="str">
        <f>IF(TYPE(C9)=1,IF(OR(ROUNDDOWN(C9,2)&lt;&gt;C9,C9&lt;=0)," Immettere un valore numerico positivo con al massimo due decimali"," "),"Immettere un valore numerico positivo con al massimo due decimali")</f>
        <v xml:space="preserve"> Immettere un valore numerico positivo con al massimo due decimali</v>
      </c>
      <c r="E9" s="23"/>
      <c r="F9" s="1"/>
      <c r="G9" s="50">
        <v>122</v>
      </c>
    </row>
    <row r="10" spans="1:7" ht="19.5" customHeight="1" x14ac:dyDescent="0.2">
      <c r="A10" s="107"/>
      <c r="B10" s="15" t="s">
        <v>36</v>
      </c>
      <c r="C10" s="90">
        <v>0</v>
      </c>
      <c r="D10" s="1" t="str">
        <f>IF(TYPE(C10)=1,IF(OR(ROUNDDOWN(C10,2)&lt;&gt;C10,C10&lt;=0)," Immettere un valore numerico positivo con al massimo due decimali"," ")," Immettere un valore numerico positivo con al massimo due decimali")</f>
        <v xml:space="preserve"> Immettere un valore numerico positivo con al massimo due decimali</v>
      </c>
      <c r="E10" s="23"/>
      <c r="F10" s="1"/>
      <c r="G10" s="50">
        <v>660</v>
      </c>
    </row>
    <row r="11" spans="1:7" ht="15" x14ac:dyDescent="0.2">
      <c r="A11" s="108"/>
      <c r="B11" s="45" t="s">
        <v>37</v>
      </c>
      <c r="C11" s="90">
        <v>0</v>
      </c>
      <c r="D11" s="1" t="str">
        <f>IF(TYPE(C11)=1,IF(OR(ROUNDDOWN(C11,2)&lt;&gt;C11,C11&lt;=0)," Immettere un valore numerico positivo con al massimo due decimali"," ")," Immettere un valore numerico positivo con al massimo due decimali")</f>
        <v xml:space="preserve"> Immettere un valore numerico positivo con al massimo due decimali</v>
      </c>
      <c r="E11" s="23"/>
      <c r="F11" s="1"/>
      <c r="G11" s="50">
        <v>180</v>
      </c>
    </row>
    <row r="12" spans="1:7" ht="29.25" customHeight="1" x14ac:dyDescent="0.2">
      <c r="A12" s="16"/>
      <c r="B12" s="17"/>
      <c r="C12" s="17"/>
      <c r="D12" s="1"/>
      <c r="E12" s="1"/>
      <c r="F12" s="1"/>
      <c r="G12" s="14"/>
    </row>
    <row r="13" spans="1:7" s="10" customFormat="1" ht="24" customHeight="1" x14ac:dyDescent="0.2">
      <c r="A13" s="7" t="s">
        <v>6</v>
      </c>
      <c r="B13" s="18"/>
      <c r="C13" s="18"/>
      <c r="D13" s="18"/>
      <c r="E13" s="18"/>
      <c r="F13" s="18"/>
      <c r="G13" s="19"/>
    </row>
    <row r="14" spans="1:7" ht="8.25" customHeight="1" thickBot="1" x14ac:dyDescent="0.25">
      <c r="A14" s="20"/>
      <c r="B14" s="21"/>
      <c r="C14" s="1"/>
      <c r="D14" s="22"/>
      <c r="E14" s="23"/>
      <c r="F14" s="23"/>
      <c r="G14" s="24"/>
    </row>
    <row r="15" spans="1:7" s="4" customFormat="1" ht="31.5" customHeight="1" x14ac:dyDescent="0.2">
      <c r="A15" s="51" t="s">
        <v>7</v>
      </c>
      <c r="B15" s="52" t="s">
        <v>10</v>
      </c>
      <c r="C15" s="52" t="s">
        <v>8</v>
      </c>
      <c r="D15" s="53" t="s">
        <v>15</v>
      </c>
      <c r="E15" s="1"/>
      <c r="F15" s="1"/>
      <c r="G15" s="14"/>
    </row>
    <row r="16" spans="1:7" s="4" customFormat="1" ht="21.75" customHeight="1" x14ac:dyDescent="0.2">
      <c r="A16" s="109" t="s">
        <v>38</v>
      </c>
      <c r="B16" s="25">
        <v>40</v>
      </c>
      <c r="C16" s="2">
        <f>SUMPRODUCT(C5:C9,G18:G22)</f>
        <v>0</v>
      </c>
      <c r="D16" s="54">
        <v>24000</v>
      </c>
      <c r="E16" s="29" t="str">
        <f>IF(C16&gt;D16,"Il valore supera l'importo a base d'asta","")</f>
        <v/>
      </c>
      <c r="F16" s="1"/>
      <c r="G16" s="14"/>
    </row>
    <row r="17" spans="1:7" ht="30" x14ac:dyDescent="0.2">
      <c r="A17" s="110"/>
      <c r="B17" s="26" t="s">
        <v>2</v>
      </c>
      <c r="C17" s="26" t="s">
        <v>11</v>
      </c>
      <c r="D17" s="55"/>
      <c r="E17" s="23"/>
      <c r="F17" s="23"/>
      <c r="G17" s="49" t="s">
        <v>16</v>
      </c>
    </row>
    <row r="18" spans="1:7" ht="14.25" customHeight="1" x14ac:dyDescent="0.2">
      <c r="A18" s="110"/>
      <c r="B18" s="15" t="s">
        <v>14</v>
      </c>
      <c r="C18" s="27">
        <v>0.05</v>
      </c>
      <c r="D18" s="55"/>
      <c r="E18" s="23"/>
      <c r="F18" s="23"/>
      <c r="G18" s="50">
        <f>C18*$B$16</f>
        <v>2</v>
      </c>
    </row>
    <row r="19" spans="1:7" ht="14.25" customHeight="1" x14ac:dyDescent="0.2">
      <c r="A19" s="110"/>
      <c r="B19" s="15" t="s">
        <v>18</v>
      </c>
      <c r="C19" s="27">
        <v>0.2</v>
      </c>
      <c r="D19" s="56"/>
      <c r="E19" s="23"/>
      <c r="F19" s="57"/>
      <c r="G19" s="50">
        <f>C19*$B$16</f>
        <v>8</v>
      </c>
    </row>
    <row r="20" spans="1:7" ht="14.25" customHeight="1" x14ac:dyDescent="0.2">
      <c r="A20" s="110"/>
      <c r="B20" s="15" t="s">
        <v>19</v>
      </c>
      <c r="C20" s="27">
        <v>0.25</v>
      </c>
      <c r="D20" s="56"/>
      <c r="E20" s="23"/>
      <c r="F20" s="57"/>
      <c r="G20" s="50">
        <f>C20*$B$16</f>
        <v>10</v>
      </c>
    </row>
    <row r="21" spans="1:7" ht="14.25" customHeight="1" x14ac:dyDescent="0.2">
      <c r="A21" s="110"/>
      <c r="B21" s="15" t="s">
        <v>20</v>
      </c>
      <c r="C21" s="27">
        <v>0.25</v>
      </c>
      <c r="D21" s="56"/>
      <c r="E21" s="23"/>
      <c r="F21" s="57"/>
      <c r="G21" s="50">
        <f>C21*$B$16</f>
        <v>10</v>
      </c>
    </row>
    <row r="22" spans="1:7" ht="14.25" customHeight="1" thickBot="1" x14ac:dyDescent="0.25">
      <c r="A22" s="111"/>
      <c r="B22" s="58" t="s">
        <v>21</v>
      </c>
      <c r="C22" s="59">
        <v>0.25</v>
      </c>
      <c r="D22" s="60"/>
      <c r="E22" s="23"/>
      <c r="F22" s="57"/>
      <c r="G22" s="50">
        <f>C22*$B$16</f>
        <v>10</v>
      </c>
    </row>
    <row r="23" spans="1:7" ht="14.25" customHeight="1" thickBot="1" x14ac:dyDescent="0.25">
      <c r="A23" s="61"/>
      <c r="B23" s="1"/>
      <c r="C23" s="28"/>
      <c r="D23" s="28"/>
      <c r="E23" s="1"/>
      <c r="F23" s="57"/>
      <c r="G23" s="24"/>
    </row>
    <row r="24" spans="1:7" s="4" customFormat="1" ht="91.9" customHeight="1" x14ac:dyDescent="0.2">
      <c r="A24" s="51" t="s">
        <v>7</v>
      </c>
      <c r="B24" s="52" t="s">
        <v>10</v>
      </c>
      <c r="C24" s="52" t="s">
        <v>8</v>
      </c>
      <c r="D24" s="53" t="s">
        <v>15</v>
      </c>
      <c r="E24" s="1"/>
      <c r="F24" s="1"/>
      <c r="G24" s="14"/>
    </row>
    <row r="25" spans="1:7" s="4" customFormat="1" ht="74.45" customHeight="1" x14ac:dyDescent="0.2">
      <c r="A25" s="112" t="s">
        <v>22</v>
      </c>
      <c r="B25" s="25">
        <v>1560</v>
      </c>
      <c r="C25" s="2">
        <f>B25*C10</f>
        <v>0</v>
      </c>
      <c r="D25" s="54">
        <v>450000</v>
      </c>
      <c r="E25" s="94" t="s">
        <v>63</v>
      </c>
      <c r="F25" s="1"/>
      <c r="G25" s="14"/>
    </row>
    <row r="26" spans="1:7" ht="30" x14ac:dyDescent="0.2">
      <c r="A26" s="113"/>
      <c r="B26" s="26" t="s">
        <v>2</v>
      </c>
      <c r="C26" s="26" t="s">
        <v>11</v>
      </c>
      <c r="D26" s="55"/>
      <c r="E26" s="29"/>
      <c r="F26" s="23"/>
      <c r="G26" s="49" t="s">
        <v>16</v>
      </c>
    </row>
    <row r="27" spans="1:7" ht="15.75" thickBot="1" x14ac:dyDescent="0.25">
      <c r="A27" s="113"/>
      <c r="B27" s="58" t="s">
        <v>39</v>
      </c>
      <c r="C27" s="59">
        <v>1</v>
      </c>
      <c r="D27" s="55"/>
      <c r="E27" s="29"/>
      <c r="F27" s="23"/>
      <c r="G27" s="49"/>
    </row>
    <row r="28" spans="1:7" ht="16.5" customHeight="1" thickBot="1" x14ac:dyDescent="0.25">
      <c r="A28" s="114"/>
      <c r="B28" s="58" t="s">
        <v>40</v>
      </c>
      <c r="C28" s="59">
        <v>1</v>
      </c>
      <c r="D28" s="60"/>
      <c r="E28" s="29"/>
      <c r="F28" s="57"/>
      <c r="G28" s="62">
        <f>C28*$B$25</f>
        <v>1560</v>
      </c>
    </row>
    <row r="29" spans="1:7" ht="15.75" thickBot="1" x14ac:dyDescent="0.25">
      <c r="A29" s="30"/>
      <c r="B29" s="18"/>
      <c r="C29" s="18"/>
      <c r="D29" s="1"/>
      <c r="E29" s="29"/>
      <c r="F29" s="23"/>
      <c r="G29" s="24"/>
    </row>
    <row r="30" spans="1:7" s="4" customFormat="1" ht="33" customHeight="1" x14ac:dyDescent="0.2">
      <c r="A30" s="63" t="s">
        <v>9</v>
      </c>
      <c r="B30" s="52" t="s">
        <v>10</v>
      </c>
      <c r="C30" s="52" t="s">
        <v>8</v>
      </c>
      <c r="D30" s="53" t="s">
        <v>15</v>
      </c>
      <c r="E30" s="29"/>
      <c r="F30" s="1"/>
      <c r="G30" s="14"/>
    </row>
    <row r="31" spans="1:7" s="4" customFormat="1" ht="21.75" customHeight="1" thickBot="1" x14ac:dyDescent="0.25">
      <c r="A31" s="115" t="s">
        <v>23</v>
      </c>
      <c r="B31" s="25">
        <v>210</v>
      </c>
      <c r="C31" s="2">
        <f>SUMPRODUCT(C6:C9,G33:G36)</f>
        <v>0</v>
      </c>
      <c r="D31" s="64">
        <v>126000</v>
      </c>
      <c r="E31" s="29" t="str">
        <f>IF(C31&gt;D31,"Il valore supera l'importo a base d'asta","")</f>
        <v/>
      </c>
      <c r="F31" s="1"/>
      <c r="G31" s="31"/>
    </row>
    <row r="32" spans="1:7" ht="30" x14ac:dyDescent="0.2">
      <c r="A32" s="113"/>
      <c r="B32" s="26" t="s">
        <v>2</v>
      </c>
      <c r="C32" s="65" t="s">
        <v>11</v>
      </c>
      <c r="D32" s="66"/>
      <c r="E32" s="29"/>
      <c r="F32" s="23"/>
      <c r="G32" s="49" t="s">
        <v>16</v>
      </c>
    </row>
    <row r="33" spans="1:256" ht="15" customHeight="1" x14ac:dyDescent="0.2">
      <c r="A33" s="113"/>
      <c r="B33" s="15" t="s">
        <v>18</v>
      </c>
      <c r="C33" s="67">
        <v>0.25</v>
      </c>
      <c r="D33" s="68"/>
      <c r="E33" s="29"/>
      <c r="F33" s="23"/>
      <c r="G33" s="62">
        <f>C33*$B$31</f>
        <v>52.5</v>
      </c>
    </row>
    <row r="34" spans="1:256" ht="15" customHeight="1" x14ac:dyDescent="0.2">
      <c r="A34" s="113"/>
      <c r="B34" s="15" t="s">
        <v>19</v>
      </c>
      <c r="C34" s="67">
        <v>0.25</v>
      </c>
      <c r="D34" s="68"/>
      <c r="E34" s="29"/>
      <c r="F34" s="23"/>
      <c r="G34" s="62">
        <f>C34*$B$31</f>
        <v>52.5</v>
      </c>
    </row>
    <row r="35" spans="1:256" ht="14.25" customHeight="1" x14ac:dyDescent="0.2">
      <c r="A35" s="113"/>
      <c r="B35" s="15" t="s">
        <v>20</v>
      </c>
      <c r="C35" s="67">
        <v>0.25</v>
      </c>
      <c r="D35" s="68"/>
      <c r="E35" s="29"/>
      <c r="F35" s="23"/>
      <c r="G35" s="62">
        <f>C35*$B$31</f>
        <v>52.5</v>
      </c>
    </row>
    <row r="36" spans="1:256" ht="14.25" customHeight="1" thickBot="1" x14ac:dyDescent="0.25">
      <c r="A36" s="114"/>
      <c r="B36" s="58" t="s">
        <v>21</v>
      </c>
      <c r="C36" s="69">
        <v>0.25</v>
      </c>
      <c r="D36" s="70"/>
      <c r="E36" s="29"/>
      <c r="F36" s="23"/>
      <c r="G36" s="62">
        <f>C36*$B$31</f>
        <v>52.5</v>
      </c>
    </row>
    <row r="37" spans="1:256" ht="17.25" customHeight="1" thickBot="1" x14ac:dyDescent="0.25">
      <c r="A37" s="32"/>
      <c r="B37" s="1"/>
      <c r="C37" s="33"/>
      <c r="D37" s="1"/>
      <c r="E37" s="29"/>
      <c r="F37" s="23"/>
      <c r="G37" s="24"/>
    </row>
    <row r="38" spans="1:256" ht="33.75" customHeight="1" x14ac:dyDescent="0.2">
      <c r="A38" s="63"/>
      <c r="B38" s="52"/>
      <c r="C38" s="52"/>
      <c r="D38" s="53"/>
      <c r="E38" s="29"/>
      <c r="F38" s="23"/>
      <c r="G38" s="24"/>
    </row>
    <row r="39" spans="1:256" ht="24.75" customHeight="1" thickBot="1" x14ac:dyDescent="0.25">
      <c r="A39" s="71"/>
      <c r="B39" s="72"/>
      <c r="C39" s="73"/>
      <c r="D39" s="74"/>
      <c r="E39" s="29" t="str">
        <f>IF(C39&gt;D39,"Il valore supera l'importo a base d'asta","")</f>
        <v/>
      </c>
      <c r="F39" s="1"/>
      <c r="G39" s="1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14.25" customHeight="1" thickBot="1" x14ac:dyDescent="0.25">
      <c r="A40" s="32"/>
      <c r="B40" s="1"/>
      <c r="C40" s="33"/>
      <c r="D40" s="22"/>
      <c r="E40" s="29"/>
      <c r="F40" s="1"/>
      <c r="G40" s="24"/>
    </row>
    <row r="41" spans="1:256" ht="26.25" customHeight="1" x14ac:dyDescent="0.2">
      <c r="A41" s="63" t="s">
        <v>9</v>
      </c>
      <c r="B41" s="52" t="s">
        <v>62</v>
      </c>
      <c r="C41" s="52" t="s">
        <v>24</v>
      </c>
      <c r="D41" s="75"/>
      <c r="E41" s="29" t="s">
        <v>46</v>
      </c>
      <c r="F41" s="23"/>
      <c r="G41" s="93" t="s">
        <v>25</v>
      </c>
    </row>
    <row r="42" spans="1:256" ht="18.75" customHeight="1" x14ac:dyDescent="0.2">
      <c r="A42" s="95" t="s">
        <v>26</v>
      </c>
      <c r="B42" s="76" t="s">
        <v>61</v>
      </c>
      <c r="C42" s="90">
        <v>0</v>
      </c>
      <c r="D42" s="77"/>
      <c r="E42" s="1" t="str">
        <f>IF(TYPE(C42)=1,IF(OR(ROUNDDOWN(C42,2)&lt;&gt;C42,C42&lt;=0)," Immettere un valore numerico positivo con al massimo due decimali"," "),"Immettere un valore numerico positivo con al massimo due decimali")</f>
        <v xml:space="preserve"> Immettere un valore numerico positivo con al massimo due decimali</v>
      </c>
      <c r="F42" s="23"/>
      <c r="G42" s="92">
        <v>400</v>
      </c>
    </row>
    <row r="43" spans="1:256" ht="15" customHeight="1" x14ac:dyDescent="0.2">
      <c r="A43" s="96"/>
      <c r="B43" s="76" t="s">
        <v>47</v>
      </c>
      <c r="C43" s="90">
        <v>0</v>
      </c>
      <c r="D43" s="55"/>
      <c r="E43" s="1" t="str">
        <f t="shared" ref="E43:E49" si="0">IF(TYPE(C43)=1,IF(OR(ROUNDDOWN(C43,2)&lt;&gt;C43,C43&lt;=0)," Immettere un valore numerico positivo con al massimo due decimali"," "),"Immettere un valore numerico positivo con al massimo due decimali")</f>
        <v xml:space="preserve"> Immettere un valore numerico positivo con al massimo due decimali</v>
      </c>
      <c r="F43" s="1"/>
      <c r="G43" s="92">
        <v>330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ht="15" customHeight="1" x14ac:dyDescent="0.2">
      <c r="A44" s="96"/>
      <c r="B44" s="76" t="s">
        <v>48</v>
      </c>
      <c r="C44" s="90">
        <v>0</v>
      </c>
      <c r="D44" s="77"/>
      <c r="E44" s="1" t="str">
        <f t="shared" si="0"/>
        <v xml:space="preserve"> Immettere un valore numerico positivo con al massimo due decimali</v>
      </c>
      <c r="F44" s="1"/>
      <c r="G44" s="92">
        <v>321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15" customHeight="1" x14ac:dyDescent="0.2">
      <c r="A45" s="96"/>
      <c r="B45" s="76" t="s">
        <v>49</v>
      </c>
      <c r="C45" s="90">
        <v>0</v>
      </c>
      <c r="D45" s="77"/>
      <c r="E45" s="1" t="str">
        <f t="shared" si="0"/>
        <v xml:space="preserve"> Immettere un valore numerico positivo con al massimo due decimali</v>
      </c>
      <c r="F45" s="1"/>
      <c r="G45" s="92">
        <v>155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15" customHeight="1" x14ac:dyDescent="0.2">
      <c r="A46" s="96"/>
      <c r="B46" s="76" t="s">
        <v>50</v>
      </c>
      <c r="C46" s="90">
        <v>0</v>
      </c>
      <c r="D46" s="77"/>
      <c r="E46" s="1" t="str">
        <f t="shared" si="0"/>
        <v xml:space="preserve"> Immettere un valore numerico positivo con al massimo due decimali</v>
      </c>
      <c r="F46" s="1"/>
      <c r="G46" s="92">
        <v>31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5" customHeight="1" x14ac:dyDescent="0.2">
      <c r="A47" s="96"/>
      <c r="B47" s="76" t="s">
        <v>51</v>
      </c>
      <c r="C47" s="90">
        <v>0</v>
      </c>
      <c r="D47" s="77"/>
      <c r="E47" s="1" t="str">
        <f t="shared" si="0"/>
        <v xml:space="preserve"> Immettere un valore numerico positivo con al massimo due decimali</v>
      </c>
      <c r="F47" s="1"/>
      <c r="G47" s="92">
        <v>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ht="15" customHeight="1" x14ac:dyDescent="0.2">
      <c r="A48" s="96"/>
      <c r="B48" s="76" t="s">
        <v>27</v>
      </c>
      <c r="C48" s="90">
        <v>0</v>
      </c>
      <c r="D48" s="77"/>
      <c r="E48" s="1" t="str">
        <f t="shared" si="0"/>
        <v xml:space="preserve"> Immettere un valore numerico positivo con al massimo due decimali</v>
      </c>
      <c r="F48" s="1"/>
      <c r="G48" s="92">
        <v>7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ht="15" customHeight="1" x14ac:dyDescent="0.2">
      <c r="A49" s="96"/>
      <c r="B49" s="76" t="s">
        <v>29</v>
      </c>
      <c r="C49" s="90">
        <v>0</v>
      </c>
      <c r="D49" s="77"/>
      <c r="E49" s="1" t="str">
        <f t="shared" si="0"/>
        <v xml:space="preserve"> Immettere un valore numerico positivo con al massimo due decimali</v>
      </c>
      <c r="F49" s="1"/>
      <c r="G49" s="92">
        <v>35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18.75" customHeight="1" x14ac:dyDescent="0.2">
      <c r="A50" s="96"/>
      <c r="B50" s="76" t="s">
        <v>52</v>
      </c>
      <c r="C50" s="90">
        <v>0</v>
      </c>
      <c r="D50" s="77"/>
      <c r="E50" s="29"/>
      <c r="F50" s="23"/>
      <c r="G50" s="92">
        <v>20</v>
      </c>
    </row>
    <row r="51" spans="1:256" ht="18.75" customHeight="1" x14ac:dyDescent="0.2">
      <c r="A51" s="96"/>
      <c r="B51" s="78" t="s">
        <v>28</v>
      </c>
      <c r="C51" s="90">
        <v>0</v>
      </c>
      <c r="D51" s="77"/>
      <c r="E51" s="29"/>
      <c r="F51" s="23"/>
      <c r="G51" s="92">
        <v>5</v>
      </c>
    </row>
    <row r="52" spans="1:256" ht="15" customHeight="1" x14ac:dyDescent="0.2">
      <c r="A52" s="96"/>
      <c r="B52" s="116" t="s">
        <v>53</v>
      </c>
      <c r="C52" s="117"/>
      <c r="D52" s="77"/>
      <c r="E52" s="29"/>
      <c r="F52" s="1"/>
      <c r="G52" s="9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ht="15" customHeight="1" x14ac:dyDescent="0.2">
      <c r="A53" s="96"/>
      <c r="B53" s="78" t="s">
        <v>54</v>
      </c>
      <c r="C53" s="90">
        <v>0</v>
      </c>
      <c r="D53" s="77"/>
      <c r="E53" s="29"/>
      <c r="F53" s="1"/>
      <c r="G53" s="92">
        <v>32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ht="15" customHeight="1" x14ac:dyDescent="0.2">
      <c r="A54" s="96"/>
      <c r="B54" s="78" t="s">
        <v>55</v>
      </c>
      <c r="C54" s="90">
        <v>0</v>
      </c>
      <c r="D54" s="77"/>
      <c r="E54" s="29"/>
      <c r="F54" s="1"/>
      <c r="G54" s="92">
        <v>6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ht="15" customHeight="1" x14ac:dyDescent="0.2">
      <c r="A55" s="96"/>
      <c r="B55" s="78" t="s">
        <v>56</v>
      </c>
      <c r="C55" s="90">
        <v>0</v>
      </c>
      <c r="D55" s="77"/>
      <c r="E55" s="29"/>
      <c r="F55" s="1"/>
      <c r="G55" s="92">
        <v>7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15" customHeight="1" x14ac:dyDescent="0.2">
      <c r="A56" s="96"/>
      <c r="B56" s="78" t="s">
        <v>57</v>
      </c>
      <c r="C56" s="90">
        <v>0</v>
      </c>
      <c r="D56" s="77"/>
      <c r="E56" s="29"/>
      <c r="F56" s="1"/>
      <c r="G56" s="92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ht="15" customHeight="1" x14ac:dyDescent="0.2">
      <c r="A57" s="96"/>
      <c r="B57" s="78" t="s">
        <v>58</v>
      </c>
      <c r="C57" s="90">
        <v>0</v>
      </c>
      <c r="D57" s="77"/>
      <c r="E57" s="29"/>
      <c r="F57" s="1"/>
      <c r="G57" s="92">
        <v>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15" customHeight="1" x14ac:dyDescent="0.2">
      <c r="A58" s="96"/>
      <c r="B58" s="78" t="s">
        <v>59</v>
      </c>
      <c r="C58" s="90">
        <v>0</v>
      </c>
      <c r="D58" s="77"/>
      <c r="E58" s="29"/>
      <c r="F58" s="1"/>
      <c r="G58" s="92">
        <v>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5" customHeight="1" x14ac:dyDescent="0.2">
      <c r="A59" s="97"/>
      <c r="B59" s="79" t="s">
        <v>60</v>
      </c>
      <c r="C59" s="90">
        <v>0</v>
      </c>
      <c r="D59" s="77"/>
      <c r="E59" s="29"/>
      <c r="F59" s="1"/>
      <c r="G59" s="92">
        <v>1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4.25" customHeight="1" x14ac:dyDescent="0.2">
      <c r="A60" s="32"/>
      <c r="B60" s="1"/>
      <c r="C60" s="80" t="s">
        <v>30</v>
      </c>
      <c r="D60" s="81" t="s">
        <v>31</v>
      </c>
      <c r="E60" s="29"/>
      <c r="F60" s="1"/>
      <c r="G60" s="24"/>
    </row>
    <row r="61" spans="1:256" ht="24" customHeight="1" thickBot="1" x14ac:dyDescent="0.25">
      <c r="A61" s="82"/>
      <c r="B61" s="83"/>
      <c r="C61" s="84">
        <v>330000</v>
      </c>
      <c r="D61" s="85">
        <f>SUMPRODUCT(C42:C49,G42:G49)*3+SUMPRODUCT(C51:C59,G51:G59)*3</f>
        <v>0</v>
      </c>
      <c r="E61" s="29" t="str">
        <f>IF(D61&gt;C61,"Il valore supera l'importo a base d'asta","")</f>
        <v/>
      </c>
      <c r="F61" s="1"/>
      <c r="G61" s="24"/>
    </row>
    <row r="62" spans="1:256" ht="14.25" customHeight="1" x14ac:dyDescent="0.2">
      <c r="A62" s="32"/>
      <c r="B62" s="1"/>
      <c r="C62" s="33"/>
      <c r="D62" s="22"/>
      <c r="E62" s="1"/>
      <c r="F62" s="1"/>
      <c r="G62" s="24"/>
    </row>
    <row r="63" spans="1:256" ht="15.75" x14ac:dyDescent="0.2">
      <c r="A63" s="34"/>
      <c r="B63" s="86" t="s">
        <v>17</v>
      </c>
      <c r="C63" s="3">
        <f>C16+C25+C31+C39+D61</f>
        <v>0</v>
      </c>
      <c r="D63" s="29" t="str">
        <f>IF(C63&gt;C65,"Il valore supera l'importo a base d'asta","")</f>
        <v/>
      </c>
      <c r="E63" s="1"/>
      <c r="F63" s="35"/>
      <c r="G63" s="24"/>
    </row>
    <row r="64" spans="1:256" ht="16.5" thickBot="1" x14ac:dyDescent="0.25">
      <c r="A64" s="36"/>
      <c r="B64" s="1"/>
      <c r="C64" s="1"/>
      <c r="D64" s="37"/>
      <c r="E64" s="37"/>
      <c r="F64" s="1"/>
      <c r="G64" s="24"/>
    </row>
    <row r="65" spans="1:7" ht="16.5" thickBot="1" x14ac:dyDescent="0.25">
      <c r="A65" s="34"/>
      <c r="B65" s="38" t="s">
        <v>12</v>
      </c>
      <c r="C65" s="39">
        <f>D16+D25+D31+D39+C61</f>
        <v>930000</v>
      </c>
      <c r="D65" s="37"/>
      <c r="E65" s="37"/>
      <c r="F65" s="1"/>
      <c r="G65" s="24"/>
    </row>
    <row r="66" spans="1:7" ht="16.5" thickBot="1" x14ac:dyDescent="0.25">
      <c r="A66" s="34"/>
      <c r="B66" s="1"/>
      <c r="C66" s="1"/>
      <c r="D66" s="37"/>
      <c r="E66" s="37"/>
      <c r="F66" s="1"/>
      <c r="G66" s="24"/>
    </row>
    <row r="67" spans="1:7" ht="103.5" customHeight="1" thickBot="1" x14ac:dyDescent="0.25">
      <c r="A67" s="98" t="s">
        <v>45</v>
      </c>
      <c r="B67" s="89" t="s">
        <v>42</v>
      </c>
      <c r="C67" s="1"/>
      <c r="D67" s="37"/>
      <c r="E67" s="37"/>
      <c r="F67" s="1"/>
      <c r="G67" s="24"/>
    </row>
    <row r="68" spans="1:7" ht="16.5" thickBot="1" x14ac:dyDescent="0.25">
      <c r="A68" s="99"/>
      <c r="B68" s="87" t="s">
        <v>32</v>
      </c>
      <c r="C68" s="88" t="s">
        <v>33</v>
      </c>
      <c r="D68" s="37"/>
      <c r="E68" s="37"/>
      <c r="F68" s="1"/>
      <c r="G68" s="24"/>
    </row>
    <row r="69" spans="1:7" ht="114.75" thickBot="1" x14ac:dyDescent="0.25">
      <c r="A69" s="99"/>
      <c r="B69" s="89" t="s">
        <v>41</v>
      </c>
      <c r="C69" s="88"/>
      <c r="D69" s="37"/>
      <c r="E69" s="37"/>
      <c r="F69" s="1"/>
      <c r="G69" s="24"/>
    </row>
    <row r="70" spans="1:7" ht="16.5" thickBot="1" x14ac:dyDescent="0.25">
      <c r="A70" s="99"/>
      <c r="B70" s="87" t="s">
        <v>32</v>
      </c>
      <c r="C70" s="88"/>
      <c r="D70" s="37"/>
      <c r="E70" s="37"/>
      <c r="F70" s="1"/>
      <c r="G70" s="24"/>
    </row>
    <row r="71" spans="1:7" ht="72" thickBot="1" x14ac:dyDescent="0.25">
      <c r="A71" s="99"/>
      <c r="B71" s="89" t="s">
        <v>43</v>
      </c>
      <c r="C71" s="88"/>
      <c r="D71" s="37"/>
      <c r="E71" s="37"/>
      <c r="F71" s="1"/>
      <c r="G71" s="24"/>
    </row>
    <row r="72" spans="1:7" ht="16.5" thickBot="1" x14ac:dyDescent="0.25">
      <c r="A72" s="99"/>
      <c r="B72" s="87" t="s">
        <v>32</v>
      </c>
      <c r="C72" s="88"/>
      <c r="D72" s="37"/>
      <c r="E72" s="37"/>
      <c r="F72" s="1"/>
      <c r="G72" s="24"/>
    </row>
    <row r="73" spans="1:7" ht="127.5" customHeight="1" thickBot="1" x14ac:dyDescent="0.25">
      <c r="A73" s="100"/>
      <c r="B73" s="89" t="s">
        <v>44</v>
      </c>
      <c r="C73" s="1"/>
      <c r="D73" s="37"/>
      <c r="E73" s="37"/>
      <c r="F73" s="1"/>
      <c r="G73" s="24"/>
    </row>
    <row r="74" spans="1:7" ht="15.75" x14ac:dyDescent="0.2">
      <c r="A74" s="34"/>
      <c r="B74" s="1"/>
      <c r="C74" s="88" t="s">
        <v>33</v>
      </c>
      <c r="D74" s="37"/>
      <c r="E74" s="37"/>
      <c r="F74" s="1"/>
      <c r="G74" s="24"/>
    </row>
    <row r="75" spans="1:7" ht="15.75" x14ac:dyDescent="0.2">
      <c r="A75" s="40" t="s">
        <v>13</v>
      </c>
      <c r="B75" s="1"/>
      <c r="C75" s="1"/>
      <c r="D75" s="37"/>
      <c r="E75" s="37"/>
      <c r="F75" s="1"/>
      <c r="G75" s="14"/>
    </row>
    <row r="76" spans="1:7" ht="15.75" x14ac:dyDescent="0.2">
      <c r="A76" s="34"/>
      <c r="B76" s="1"/>
      <c r="C76" s="1"/>
      <c r="D76" s="37"/>
      <c r="E76" s="37"/>
      <c r="F76" s="1"/>
      <c r="G76" s="14"/>
    </row>
    <row r="77" spans="1:7" ht="15.75" x14ac:dyDescent="0.2">
      <c r="A77" s="34"/>
      <c r="B77" s="1"/>
      <c r="C77" s="1"/>
      <c r="D77" s="37"/>
      <c r="E77" s="37"/>
      <c r="F77" s="1"/>
      <c r="G77" s="14"/>
    </row>
    <row r="78" spans="1:7" ht="15.75" x14ac:dyDescent="0.2">
      <c r="A78" s="41"/>
      <c r="B78" s="42"/>
      <c r="C78" s="42"/>
      <c r="D78" s="43"/>
      <c r="E78" s="43"/>
      <c r="F78" s="42"/>
      <c r="G78" s="44"/>
    </row>
  </sheetData>
  <sheetProtection password="CAD9" sheet="1" selectLockedCells="1"/>
  <mergeCells count="9">
    <mergeCell ref="A42:A59"/>
    <mergeCell ref="A67:A73"/>
    <mergeCell ref="A1:C1"/>
    <mergeCell ref="B2:G2"/>
    <mergeCell ref="A5:A11"/>
    <mergeCell ref="A16:A22"/>
    <mergeCell ref="A25:A28"/>
    <mergeCell ref="A31:A36"/>
    <mergeCell ref="B52:C52"/>
  </mergeCells>
  <phoneticPr fontId="11" type="noConversion"/>
  <conditionalFormatting sqref="C63">
    <cfRule type="cellIs" dxfId="12" priority="16" stopIfTrue="1" operator="greaterThan">
      <formula>#REF!</formula>
    </cfRule>
  </conditionalFormatting>
  <conditionalFormatting sqref="C5:C11">
    <cfRule type="cellIs" dxfId="11" priority="15" stopIfTrue="1" operator="lessThan">
      <formula>0</formula>
    </cfRule>
  </conditionalFormatting>
  <conditionalFormatting sqref="C42">
    <cfRule type="cellIs" dxfId="10" priority="14" stopIfTrue="1" operator="lessThan">
      <formula>0</formula>
    </cfRule>
  </conditionalFormatting>
  <conditionalFormatting sqref="C43:C49">
    <cfRule type="cellIs" dxfId="9" priority="13" stopIfTrue="1" operator="lessThan">
      <formula>0</formula>
    </cfRule>
  </conditionalFormatting>
  <conditionalFormatting sqref="C50">
    <cfRule type="cellIs" dxfId="8" priority="12" stopIfTrue="1" operator="lessThan">
      <formula>0</formula>
    </cfRule>
  </conditionalFormatting>
  <conditionalFormatting sqref="C51">
    <cfRule type="cellIs" dxfId="7" priority="9" stopIfTrue="1" operator="lessThan">
      <formula>0</formula>
    </cfRule>
  </conditionalFormatting>
  <conditionalFormatting sqref="C53">
    <cfRule type="cellIs" dxfId="6" priority="7" stopIfTrue="1" operator="lessThan">
      <formula>0</formula>
    </cfRule>
  </conditionalFormatting>
  <conditionalFormatting sqref="C54">
    <cfRule type="cellIs" dxfId="5" priority="6" stopIfTrue="1" operator="lessThan">
      <formula>0</formula>
    </cfRule>
  </conditionalFormatting>
  <conditionalFormatting sqref="C55">
    <cfRule type="cellIs" dxfId="4" priority="5" stopIfTrue="1" operator="lessThan">
      <formula>0</formula>
    </cfRule>
  </conditionalFormatting>
  <conditionalFormatting sqref="C56">
    <cfRule type="cellIs" dxfId="3" priority="4" stopIfTrue="1" operator="lessThan">
      <formula>0</formula>
    </cfRule>
  </conditionalFormatting>
  <conditionalFormatting sqref="C57">
    <cfRule type="cellIs" dxfId="2" priority="3" stopIfTrue="1" operator="lessThan">
      <formula>0</formula>
    </cfRule>
  </conditionalFormatting>
  <conditionalFormatting sqref="C58">
    <cfRule type="cellIs" dxfId="1" priority="2" stopIfTrue="1" operator="lessThan">
      <formula>0</formula>
    </cfRule>
  </conditionalFormatting>
  <conditionalFormatting sqref="C5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Offerta_economica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Mezzacapo</dc:creator>
  <cp:lastModifiedBy>AGCMADB</cp:lastModifiedBy>
  <cp:lastPrinted>2022-11-09T18:24:29Z</cp:lastPrinted>
  <dcterms:created xsi:type="dcterms:W3CDTF">2012-03-29T13:02:21Z</dcterms:created>
  <dcterms:modified xsi:type="dcterms:W3CDTF">2022-11-16T15:39:13Z</dcterms:modified>
</cp:coreProperties>
</file>